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1.업무(2018년 하반기~)\소규모방지시설 지원사업\2020년\계획수립\"/>
    </mc:Choice>
  </mc:AlternateContent>
  <bookViews>
    <workbookView xWindow="0" yWindow="0" windowWidth="28800" windowHeight="11730"/>
  </bookViews>
  <sheets>
    <sheet name="오염물질 연간 배출량 환산표" sheetId="1" r:id="rId1"/>
  </sheets>
  <definedNames>
    <definedName name="_xlnm._FilterDatabase" localSheetId="0" hidden="1">'오염물질 연간 배출량 환산표'!$R$6:$Z$6</definedName>
    <definedName name="_xlnm.Print_Area" localSheetId="0">'오염물질 연간 배출량 환산표'!$A$1:$O$17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O12" i="1" s="1"/>
  <c r="O13" i="1" l="1"/>
  <c r="O11" i="1"/>
  <c r="G8" i="1" l="1"/>
  <c r="O8" i="1" l="1"/>
  <c r="O9" i="1"/>
  <c r="O10" i="1"/>
  <c r="O5" i="1" l="1"/>
  <c r="O4" i="1" s="1"/>
</calcChain>
</file>

<file path=xl/sharedStrings.xml><?xml version="1.0" encoding="utf-8"?>
<sst xmlns="http://schemas.openxmlformats.org/spreadsheetml/2006/main" count="55" uniqueCount="41">
  <si>
    <t>업체명</t>
    <phoneticPr fontId="1" type="noConversion"/>
  </si>
  <si>
    <t>소재지</t>
    <phoneticPr fontId="1" type="noConversion"/>
  </si>
  <si>
    <t>방지시설 종류</t>
    <phoneticPr fontId="1" type="noConversion"/>
  </si>
  <si>
    <t>업종/종별</t>
    <phoneticPr fontId="1" type="noConversion"/>
  </si>
  <si>
    <t>흡수에의한시설 120(㎥/min)</t>
    <phoneticPr fontId="1" type="noConversion"/>
  </si>
  <si>
    <t>도금업/5종</t>
    <phoneticPr fontId="1" type="noConversion"/>
  </si>
  <si>
    <t>2019년</t>
    <phoneticPr fontId="1" type="noConversion"/>
  </si>
  <si>
    <t>상반기</t>
    <phoneticPr fontId="1" type="noConversion"/>
  </si>
  <si>
    <t>먼지(mg/S㎥)</t>
    <phoneticPr fontId="1" type="noConversion"/>
  </si>
  <si>
    <t>SOx(ppm)</t>
    <phoneticPr fontId="1" type="noConversion"/>
  </si>
  <si>
    <t>NOx(ppm)</t>
    <phoneticPr fontId="1" type="noConversion"/>
  </si>
  <si>
    <t>하반기</t>
    <phoneticPr fontId="1" type="noConversion"/>
  </si>
  <si>
    <t>10^-9</t>
    <phoneticPr fontId="1" type="noConversion"/>
  </si>
  <si>
    <t>배출물징</t>
    <phoneticPr fontId="1" type="noConversion"/>
  </si>
  <si>
    <t>연도</t>
    <phoneticPr fontId="1" type="noConversion"/>
  </si>
  <si>
    <t>구분</t>
    <phoneticPr fontId="1" type="noConversion"/>
  </si>
  <si>
    <t>합계(ton)</t>
    <phoneticPr fontId="1" type="noConversion"/>
  </si>
  <si>
    <t>:</t>
    <phoneticPr fontId="1" type="noConversion"/>
  </si>
  <si>
    <t>평균(ton)</t>
    <phoneticPr fontId="1" type="noConversion"/>
  </si>
  <si>
    <t>계산식</t>
    <phoneticPr fontId="1" type="noConversion"/>
  </si>
  <si>
    <t>①농도</t>
    <phoneticPr fontId="1" type="noConversion"/>
  </si>
  <si>
    <t>먼지(ton)</t>
    <phoneticPr fontId="1" type="noConversion"/>
  </si>
  <si>
    <t>Sox(ton)</t>
    <phoneticPr fontId="1" type="noConversion"/>
  </si>
  <si>
    <t>Nox(ton)</t>
    <phoneticPr fontId="1" type="noConversion"/>
  </si>
  <si>
    <t>⑧ton 환산 상수
(10^-9 )</t>
    <phoneticPr fontId="1" type="noConversion"/>
  </si>
  <si>
    <t>⑥일일 조업
시간(hr)</t>
    <phoneticPr fontId="1" type="noConversion"/>
  </si>
  <si>
    <t>⑦연간조업
일수(일)</t>
    <phoneticPr fontId="1" type="noConversion"/>
  </si>
  <si>
    <t>②배출가스
유량
(S㎥/min)</t>
    <phoneticPr fontId="1" type="noConversion"/>
  </si>
  <si>
    <t>③배출가스
유량
(S㎥/hr)</t>
    <phoneticPr fontId="1" type="noConversion"/>
  </si>
  <si>
    <t>⑨연간 배출량(ton)</t>
    <phoneticPr fontId="1" type="noConversion"/>
  </si>
  <si>
    <t>⑨= ①×③×⑥×⑦×⑧</t>
    <phoneticPr fontId="1" type="noConversion"/>
  </si>
  <si>
    <t>⑨= ①×③×④×⑥×⑦×⑧</t>
    <phoneticPr fontId="1" type="noConversion"/>
  </si>
  <si>
    <t>⑨= ①×③×⑤×⑥×⑦×⑧</t>
    <phoneticPr fontId="1" type="noConversion"/>
  </si>
  <si>
    <t>분자량 및 1 mol의 부피</t>
    <phoneticPr fontId="1" type="noConversion"/>
  </si>
  <si>
    <t>④Sox (64/22.4)</t>
    <phoneticPr fontId="1" type="noConversion"/>
  </si>
  <si>
    <t>⑤Nox (46/22.4)</t>
    <phoneticPr fontId="1" type="noConversion"/>
  </si>
  <si>
    <t>오염물질 연간 배출량 환산표</t>
    <phoneticPr fontId="1" type="noConversion"/>
  </si>
  <si>
    <r>
      <t xml:space="preserve"> ★ 배출량 산정은 </t>
    </r>
    <r>
      <rPr>
        <sz val="10"/>
        <color rgb="FFFF0000"/>
        <rFont val="돋움"/>
        <family val="3"/>
        <charset val="129"/>
      </rPr>
      <t>수도권 사업장 대기오염물질 총량관리제 업무편람</t>
    </r>
    <r>
      <rPr>
        <sz val="10"/>
        <color theme="1"/>
        <rFont val="돋움"/>
        <family val="3"/>
        <charset val="129"/>
      </rPr>
      <t xml:space="preserve"> 기준에 따르며, 1년치 자가측정 결과의 평균값을 계산함</t>
    </r>
    <phoneticPr fontId="1" type="noConversion"/>
  </si>
  <si>
    <t>(예시)흡수에의한시설 120(㎥/min)</t>
    <phoneticPr fontId="1" type="noConversion"/>
  </si>
  <si>
    <t>(예시) 도금업 5종</t>
    <phoneticPr fontId="1" type="noConversion"/>
  </si>
  <si>
    <t>【붙임 3-3】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</si>
</sst>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-;\-* #,##0_-;_-* &quot;-&quot;_-;_-@_-"/>
    <numFmt numFmtId="176" formatCode="_-* #,##0.00_-;\-* #,##0.00_-;_-* &quot;-&quot;_-;_-@_-"/>
    <numFmt numFmtId="177" formatCode="0.000"/>
    <numFmt numFmtId="178" formatCode="#,##0_);[Red]\(#,##0\)"/>
    <numFmt numFmtId="179" formatCode="#,##0.00_);[Red]\(#,##0.00\)"/>
    <numFmt numFmtId="180" formatCode="#,##0.000_);[Red]\(#,##0.000\)"/>
  </numFmts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돋움"/>
      <family val="3"/>
      <charset val="129"/>
    </font>
    <font>
      <sz val="12"/>
      <color theme="1"/>
      <name val="돋움"/>
      <family val="3"/>
      <charset val="129"/>
    </font>
    <font>
      <b/>
      <sz val="16"/>
      <color theme="1"/>
      <name val="돋움"/>
      <family val="3"/>
      <charset val="129"/>
    </font>
    <font>
      <sz val="10"/>
      <color rgb="FFFF0000"/>
      <name val="돋움"/>
      <family val="3"/>
      <charset val="129"/>
    </font>
    <font>
      <b/>
      <sz val="12"/>
      <color theme="1"/>
      <name val="돋움"/>
      <family val="3"/>
      <charset val="129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rgb="FFFF0000"/>
      </right>
      <top style="thin">
        <color indexed="64"/>
      </top>
      <bottom style="hair">
        <color indexed="64"/>
      </bottom>
      <diagonal/>
    </border>
    <border>
      <left style="medium">
        <color rgb="FFFF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hair">
        <color indexed="64"/>
      </bottom>
      <diagonal/>
    </border>
    <border>
      <left style="medium">
        <color rgb="FFFF0000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hair">
        <color indexed="64"/>
      </top>
      <bottom style="medium">
        <color rgb="FFFF000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rgb="FFFF0000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rgb="FFFF0000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rgb="FFFF0000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rgb="FFFF0000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hair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/>
      <diagonal/>
    </border>
    <border>
      <left style="thin">
        <color indexed="64"/>
      </left>
      <right style="medium">
        <color rgb="FFFF0000"/>
      </right>
      <top/>
      <bottom/>
      <diagonal/>
    </border>
    <border>
      <left style="medium">
        <color rgb="FFFF0000"/>
      </left>
      <right style="thin">
        <color indexed="64"/>
      </right>
      <top/>
      <bottom style="thin">
        <color indexed="64"/>
      </bottom>
      <diagonal/>
    </border>
    <border>
      <left style="medium">
        <color rgb="FFFF0000"/>
      </left>
      <right style="thin">
        <color indexed="64"/>
      </right>
      <top/>
      <bottom style="medium">
        <color rgb="FFFF0000"/>
      </bottom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distributed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distributed" vertical="center"/>
      <protection locked="0"/>
    </xf>
    <xf numFmtId="0" fontId="3" fillId="0" borderId="5" xfId="0" applyFont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179" fontId="3" fillId="0" borderId="6" xfId="0" applyNumberFormat="1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179" fontId="3" fillId="0" borderId="7" xfId="0" applyNumberFormat="1" applyFont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179" fontId="3" fillId="0" borderId="8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179" fontId="3" fillId="0" borderId="9" xfId="0" applyNumberFormat="1" applyFont="1" applyFill="1" applyBorder="1" applyAlignment="1" applyProtection="1">
      <alignment vertical="center"/>
    </xf>
    <xf numFmtId="179" fontId="3" fillId="0" borderId="10" xfId="0" applyNumberFormat="1" applyFont="1" applyFill="1" applyBorder="1" applyAlignment="1" applyProtection="1">
      <alignment vertical="center"/>
    </xf>
    <xf numFmtId="179" fontId="3" fillId="0" borderId="21" xfId="0" applyNumberFormat="1" applyFont="1" applyFill="1" applyBorder="1" applyAlignment="1" applyProtection="1">
      <alignment vertical="center"/>
    </xf>
    <xf numFmtId="179" fontId="3" fillId="0" borderId="11" xfId="0" applyNumberFormat="1" applyFont="1" applyFill="1" applyBorder="1" applyAlignment="1" applyProtection="1">
      <alignment vertical="center"/>
    </xf>
    <xf numFmtId="179" fontId="3" fillId="0" borderId="12" xfId="0" applyNumberFormat="1" applyFont="1" applyFill="1" applyBorder="1" applyAlignment="1" applyProtection="1">
      <alignment vertical="center"/>
    </xf>
    <xf numFmtId="179" fontId="3" fillId="0" borderId="23" xfId="0" applyNumberFormat="1" applyFont="1" applyFill="1" applyBorder="1" applyAlignment="1" applyProtection="1">
      <alignment vertical="center"/>
    </xf>
    <xf numFmtId="179" fontId="3" fillId="0" borderId="13" xfId="0" applyNumberFormat="1" applyFont="1" applyFill="1" applyBorder="1" applyAlignment="1" applyProtection="1">
      <alignment vertical="center"/>
    </xf>
    <xf numFmtId="179" fontId="3" fillId="0" borderId="14" xfId="0" applyNumberFormat="1" applyFont="1" applyFill="1" applyBorder="1" applyAlignment="1" applyProtection="1">
      <alignment vertical="center"/>
    </xf>
    <xf numFmtId="179" fontId="3" fillId="0" borderId="25" xfId="0" applyNumberFormat="1" applyFont="1" applyFill="1" applyBorder="1" applyAlignment="1" applyProtection="1">
      <alignment vertical="center"/>
    </xf>
    <xf numFmtId="179" fontId="3" fillId="0" borderId="27" xfId="0" applyNumberFormat="1" applyFont="1" applyFill="1" applyBorder="1" applyAlignment="1" applyProtection="1">
      <alignment vertical="center"/>
    </xf>
    <xf numFmtId="179" fontId="3" fillId="0" borderId="28" xfId="0" applyNumberFormat="1" applyFont="1" applyFill="1" applyBorder="1" applyAlignment="1" applyProtection="1">
      <alignment vertical="center"/>
    </xf>
    <xf numFmtId="179" fontId="3" fillId="0" borderId="29" xfId="0" applyNumberFormat="1" applyFont="1" applyFill="1" applyBorder="1" applyAlignment="1" applyProtection="1">
      <alignment vertical="center"/>
    </xf>
    <xf numFmtId="0" fontId="3" fillId="0" borderId="15" xfId="0" applyFont="1" applyFill="1" applyBorder="1" applyAlignment="1" applyProtection="1">
      <alignment horizontal="center" vertical="center"/>
    </xf>
    <xf numFmtId="0" fontId="3" fillId="0" borderId="17" xfId="0" applyFont="1" applyFill="1" applyBorder="1" applyAlignment="1" applyProtection="1">
      <alignment horizontal="center" vertical="center"/>
    </xf>
    <xf numFmtId="0" fontId="3" fillId="0" borderId="18" xfId="0" applyFont="1" applyFill="1" applyBorder="1" applyAlignment="1" applyProtection="1">
      <alignment horizontal="center" vertical="center"/>
    </xf>
    <xf numFmtId="180" fontId="3" fillId="0" borderId="30" xfId="0" applyNumberFormat="1" applyFont="1" applyFill="1" applyBorder="1" applyAlignment="1" applyProtection="1">
      <alignment horizontal="center" vertical="center"/>
    </xf>
    <xf numFmtId="0" fontId="3" fillId="0" borderId="20" xfId="0" applyNumberFormat="1" applyFont="1" applyFill="1" applyBorder="1" applyAlignment="1" applyProtection="1">
      <alignment horizontal="center" vertical="center"/>
    </xf>
    <xf numFmtId="177" fontId="3" fillId="0" borderId="33" xfId="0" applyNumberFormat="1" applyFont="1" applyFill="1" applyBorder="1" applyAlignment="1" applyProtection="1">
      <alignment horizontal="center" vertical="center"/>
    </xf>
    <xf numFmtId="179" fontId="3" fillId="0" borderId="22" xfId="0" applyNumberFormat="1" applyFont="1" applyFill="1" applyBorder="1" applyAlignment="1" applyProtection="1">
      <alignment horizontal="center" vertical="center"/>
    </xf>
    <xf numFmtId="177" fontId="3" fillId="0" borderId="34" xfId="0" applyNumberFormat="1" applyFont="1" applyFill="1" applyBorder="1" applyAlignment="1" applyProtection="1">
      <alignment horizontal="center" vertical="center"/>
    </xf>
    <xf numFmtId="179" fontId="3" fillId="0" borderId="24" xfId="0" applyNumberFormat="1" applyFont="1" applyFill="1" applyBorder="1" applyAlignment="1" applyProtection="1">
      <alignment horizontal="center" vertical="center"/>
    </xf>
    <xf numFmtId="177" fontId="3" fillId="0" borderId="35" xfId="0" applyNumberFormat="1" applyFont="1" applyFill="1" applyBorder="1" applyAlignment="1" applyProtection="1">
      <alignment horizontal="center" vertical="center"/>
    </xf>
    <xf numFmtId="179" fontId="3" fillId="0" borderId="26" xfId="0" applyNumberFormat="1" applyFont="1" applyFill="1" applyBorder="1" applyAlignment="1" applyProtection="1">
      <alignment horizontal="center" vertical="center"/>
    </xf>
    <xf numFmtId="177" fontId="3" fillId="0" borderId="36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176" fontId="3" fillId="0" borderId="31" xfId="1" applyNumberFormat="1" applyFont="1" applyFill="1" applyBorder="1" applyAlignment="1" applyProtection="1">
      <alignment horizontal="center" vertical="center"/>
    </xf>
    <xf numFmtId="176" fontId="3" fillId="0" borderId="32" xfId="1" applyNumberFormat="1" applyFont="1" applyFill="1" applyBorder="1" applyAlignment="1" applyProtection="1">
      <alignment horizontal="center" vertical="center"/>
    </xf>
    <xf numFmtId="176" fontId="3" fillId="0" borderId="40" xfId="1" applyNumberFormat="1" applyFont="1" applyFill="1" applyBorder="1" applyAlignment="1" applyProtection="1">
      <alignment horizontal="center" vertical="center"/>
    </xf>
    <xf numFmtId="178" fontId="3" fillId="0" borderId="31" xfId="0" applyNumberFormat="1" applyFont="1" applyBorder="1" applyAlignment="1" applyProtection="1">
      <alignment horizontal="center" vertical="center"/>
      <protection locked="0"/>
    </xf>
    <xf numFmtId="178" fontId="3" fillId="0" borderId="32" xfId="0" applyNumberFormat="1" applyFont="1" applyBorder="1" applyAlignment="1" applyProtection="1">
      <alignment horizontal="center" vertical="center"/>
      <protection locked="0"/>
    </xf>
    <xf numFmtId="178" fontId="3" fillId="0" borderId="39" xfId="0" applyNumberFormat="1" applyFont="1" applyBorder="1" applyAlignment="1" applyProtection="1">
      <alignment horizontal="center" vertical="center"/>
      <protection locked="0"/>
    </xf>
    <xf numFmtId="178" fontId="3" fillId="0" borderId="37" xfId="0" applyNumberFormat="1" applyFont="1" applyBorder="1" applyAlignment="1" applyProtection="1">
      <alignment horizontal="center" vertical="center"/>
      <protection locked="0"/>
    </xf>
    <xf numFmtId="178" fontId="3" fillId="0" borderId="38" xfId="0" applyNumberFormat="1" applyFont="1" applyBorder="1" applyAlignment="1" applyProtection="1">
      <alignment horizontal="center" vertical="center"/>
      <protection locked="0"/>
    </xf>
    <xf numFmtId="178" fontId="3" fillId="0" borderId="19" xfId="0" applyNumberFormat="1" applyFont="1" applyBorder="1" applyAlignment="1" applyProtection="1">
      <alignment horizontal="center" vertical="center"/>
      <protection locked="0"/>
    </xf>
    <xf numFmtId="176" fontId="3" fillId="0" borderId="39" xfId="1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15" xfId="0" applyFont="1" applyFill="1" applyBorder="1" applyAlignment="1" applyProtection="1">
      <alignment horizontal="center" vertical="center" wrapText="1"/>
    </xf>
    <xf numFmtId="0" fontId="3" fillId="0" borderId="18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  <protection locked="0"/>
    </xf>
    <xf numFmtId="179" fontId="3" fillId="0" borderId="37" xfId="0" applyNumberFormat="1" applyFont="1" applyBorder="1" applyAlignment="1" applyProtection="1">
      <alignment horizontal="center" vertical="center"/>
      <protection locked="0"/>
    </xf>
    <xf numFmtId="179" fontId="3" fillId="0" borderId="38" xfId="0" applyNumberFormat="1" applyFont="1" applyBorder="1" applyAlignment="1" applyProtection="1">
      <alignment horizontal="center" vertical="center"/>
      <protection locked="0"/>
    </xf>
    <xf numFmtId="179" fontId="3" fillId="0" borderId="19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3" fillId="0" borderId="31" xfId="0" applyFont="1" applyFill="1" applyBorder="1" applyAlignment="1" applyProtection="1">
      <alignment horizontal="center" vertical="center" wrapText="1"/>
    </xf>
    <xf numFmtId="0" fontId="3" fillId="0" borderId="32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" vertical="center" wrapText="1"/>
    </xf>
    <xf numFmtId="0" fontId="3" fillId="0" borderId="30" xfId="0" applyFont="1" applyFill="1" applyBorder="1" applyAlignment="1" applyProtection="1">
      <alignment horizontal="center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FFFFCC"/>
      <color rgb="FFFF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1"/>
  <sheetViews>
    <sheetView tabSelected="1" zoomScaleNormal="100" workbookViewId="0">
      <selection activeCell="S9" sqref="S9"/>
    </sheetView>
  </sheetViews>
  <sheetFormatPr defaultRowHeight="21" customHeight="1" x14ac:dyDescent="0.3"/>
  <cols>
    <col min="1" max="1" width="11.125" style="1" customWidth="1"/>
    <col min="2" max="2" width="1.5" style="1" bestFit="1" customWidth="1"/>
    <col min="3" max="3" width="7.25" style="1" customWidth="1"/>
    <col min="4" max="4" width="11.5" style="1" bestFit="1" customWidth="1"/>
    <col min="5" max="5" width="11.5" style="1" customWidth="1"/>
    <col min="6" max="7" width="10.875" style="1" customWidth="1"/>
    <col min="8" max="11" width="6.875" style="1" customWidth="1"/>
    <col min="12" max="12" width="10.125" style="1" bestFit="1" customWidth="1"/>
    <col min="13" max="13" width="9.625" style="1" bestFit="1" customWidth="1"/>
    <col min="14" max="14" width="12" style="1" customWidth="1"/>
    <col min="15" max="16" width="11.5" style="1" customWidth="1"/>
    <col min="17" max="34" width="11.125" style="1" customWidth="1"/>
    <col min="35" max="16384" width="9" style="1"/>
  </cols>
  <sheetData>
    <row r="1" spans="1:39" ht="21" customHeight="1" x14ac:dyDescent="0.3">
      <c r="A1" s="43" t="s">
        <v>40</v>
      </c>
      <c r="B1" s="42"/>
      <c r="C1" s="63" t="s">
        <v>36</v>
      </c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</row>
    <row r="2" spans="1:39" ht="18" customHeight="1" x14ac:dyDescent="0.3">
      <c r="A2" s="2" t="s">
        <v>0</v>
      </c>
      <c r="B2" s="2" t="s">
        <v>17</v>
      </c>
      <c r="C2" s="3"/>
      <c r="AL2" s="4" t="s">
        <v>2</v>
      </c>
      <c r="AM2" s="5" t="s">
        <v>4</v>
      </c>
    </row>
    <row r="3" spans="1:39" ht="18" customHeight="1" thickBot="1" x14ac:dyDescent="0.35">
      <c r="A3" s="2" t="s">
        <v>1</v>
      </c>
      <c r="B3" s="2" t="s">
        <v>17</v>
      </c>
      <c r="C3" s="3"/>
      <c r="AL3" s="6" t="s">
        <v>3</v>
      </c>
      <c r="AM3" s="5" t="s">
        <v>5</v>
      </c>
    </row>
    <row r="4" spans="1:39" ht="18" customHeight="1" x14ac:dyDescent="0.3">
      <c r="A4" s="2" t="s">
        <v>2</v>
      </c>
      <c r="B4" s="2" t="s">
        <v>17</v>
      </c>
      <c r="C4" s="3" t="s">
        <v>38</v>
      </c>
      <c r="N4" s="30" t="s">
        <v>18</v>
      </c>
      <c r="O4" s="31">
        <f>TRUNC(O5/2,3)</f>
        <v>0</v>
      </c>
    </row>
    <row r="5" spans="1:39" ht="18" customHeight="1" thickBot="1" x14ac:dyDescent="0.35">
      <c r="A5" s="7" t="s">
        <v>3</v>
      </c>
      <c r="B5" s="2" t="s">
        <v>17</v>
      </c>
      <c r="C5" s="8" t="s">
        <v>39</v>
      </c>
      <c r="N5" s="32" t="s">
        <v>16</v>
      </c>
      <c r="O5" s="33">
        <f>TRUNC(SUM(O8:O13),3)</f>
        <v>0</v>
      </c>
    </row>
    <row r="6" spans="1:39" s="9" customFormat="1" ht="31.5" customHeight="1" x14ac:dyDescent="0.3">
      <c r="A6" s="54" t="s">
        <v>14</v>
      </c>
      <c r="B6" s="54"/>
      <c r="C6" s="54" t="s">
        <v>15</v>
      </c>
      <c r="D6" s="54" t="s">
        <v>13</v>
      </c>
      <c r="E6" s="54" t="s">
        <v>20</v>
      </c>
      <c r="F6" s="55" t="s">
        <v>27</v>
      </c>
      <c r="G6" s="57" t="s">
        <v>28</v>
      </c>
      <c r="H6" s="67" t="s">
        <v>33</v>
      </c>
      <c r="I6" s="67"/>
      <c r="J6" s="67"/>
      <c r="K6" s="68"/>
      <c r="L6" s="56" t="s">
        <v>25</v>
      </c>
      <c r="M6" s="55" t="s">
        <v>26</v>
      </c>
      <c r="N6" s="64" t="s">
        <v>24</v>
      </c>
      <c r="O6" s="70" t="s">
        <v>29</v>
      </c>
    </row>
    <row r="7" spans="1:39" s="9" customFormat="1" ht="31.5" customHeight="1" x14ac:dyDescent="0.3">
      <c r="A7" s="54"/>
      <c r="B7" s="54"/>
      <c r="C7" s="54"/>
      <c r="D7" s="54"/>
      <c r="E7" s="54"/>
      <c r="F7" s="55"/>
      <c r="G7" s="58"/>
      <c r="H7" s="66" t="s">
        <v>34</v>
      </c>
      <c r="I7" s="66"/>
      <c r="J7" s="66" t="s">
        <v>35</v>
      </c>
      <c r="K7" s="69"/>
      <c r="L7" s="56"/>
      <c r="M7" s="55"/>
      <c r="N7" s="65"/>
      <c r="O7" s="70"/>
    </row>
    <row r="8" spans="1:39" ht="31.5" customHeight="1" x14ac:dyDescent="0.3">
      <c r="A8" s="59" t="s">
        <v>6</v>
      </c>
      <c r="B8" s="59"/>
      <c r="C8" s="59" t="s">
        <v>7</v>
      </c>
      <c r="D8" s="10" t="s">
        <v>8</v>
      </c>
      <c r="E8" s="11"/>
      <c r="F8" s="60"/>
      <c r="G8" s="44">
        <f>TRUNC(F8*60,2)</f>
        <v>0</v>
      </c>
      <c r="H8" s="18"/>
      <c r="I8" s="19"/>
      <c r="J8" s="18"/>
      <c r="K8" s="20"/>
      <c r="L8" s="47"/>
      <c r="M8" s="50"/>
      <c r="N8" s="34" t="s">
        <v>12</v>
      </c>
      <c r="O8" s="35">
        <f>TRUNC(E8*G8*L8*M8*10^-9,3)</f>
        <v>0</v>
      </c>
    </row>
    <row r="9" spans="1:39" ht="31.5" customHeight="1" x14ac:dyDescent="0.3">
      <c r="A9" s="59"/>
      <c r="B9" s="59"/>
      <c r="C9" s="59"/>
      <c r="D9" s="12" t="s">
        <v>9</v>
      </c>
      <c r="E9" s="13"/>
      <c r="F9" s="61"/>
      <c r="G9" s="45"/>
      <c r="H9" s="21">
        <v>64</v>
      </c>
      <c r="I9" s="22">
        <v>22.4</v>
      </c>
      <c r="J9" s="21"/>
      <c r="K9" s="23"/>
      <c r="L9" s="48"/>
      <c r="M9" s="51"/>
      <c r="N9" s="36" t="s">
        <v>12</v>
      </c>
      <c r="O9" s="37">
        <f>TRUNC(E9*G8*H9/I9*L8*M8*10^-9,3)</f>
        <v>0</v>
      </c>
    </row>
    <row r="10" spans="1:39" ht="31.5" customHeight="1" x14ac:dyDescent="0.3">
      <c r="A10" s="59"/>
      <c r="B10" s="59"/>
      <c r="C10" s="59"/>
      <c r="D10" s="14" t="s">
        <v>10</v>
      </c>
      <c r="E10" s="15"/>
      <c r="F10" s="62"/>
      <c r="G10" s="53"/>
      <c r="H10" s="24"/>
      <c r="I10" s="25"/>
      <c r="J10" s="24">
        <v>46</v>
      </c>
      <c r="K10" s="26">
        <v>22.4</v>
      </c>
      <c r="L10" s="49"/>
      <c r="M10" s="52"/>
      <c r="N10" s="38" t="s">
        <v>12</v>
      </c>
      <c r="O10" s="39">
        <f>TRUNC(E10*G8*J10/K10*L8*M8*10^-9,3)</f>
        <v>0</v>
      </c>
    </row>
    <row r="11" spans="1:39" ht="31.5" customHeight="1" x14ac:dyDescent="0.3">
      <c r="A11" s="59" t="s">
        <v>6</v>
      </c>
      <c r="B11" s="59"/>
      <c r="C11" s="59" t="s">
        <v>11</v>
      </c>
      <c r="D11" s="10" t="s">
        <v>8</v>
      </c>
      <c r="E11" s="11"/>
      <c r="F11" s="60"/>
      <c r="G11" s="44">
        <f>TRUNC(F11*60,2)</f>
        <v>0</v>
      </c>
      <c r="H11" s="18"/>
      <c r="I11" s="19"/>
      <c r="J11" s="18"/>
      <c r="K11" s="20"/>
      <c r="L11" s="47"/>
      <c r="M11" s="50"/>
      <c r="N11" s="34" t="s">
        <v>12</v>
      </c>
      <c r="O11" s="35">
        <f>TRUNC(E11*G11*L11*M11*10^-9,3)</f>
        <v>0</v>
      </c>
    </row>
    <row r="12" spans="1:39" ht="31.5" customHeight="1" x14ac:dyDescent="0.3">
      <c r="A12" s="59"/>
      <c r="B12" s="59"/>
      <c r="C12" s="59"/>
      <c r="D12" s="12" t="s">
        <v>9</v>
      </c>
      <c r="E12" s="13"/>
      <c r="F12" s="61"/>
      <c r="G12" s="45"/>
      <c r="H12" s="21">
        <v>64</v>
      </c>
      <c r="I12" s="22">
        <v>22.4</v>
      </c>
      <c r="J12" s="21"/>
      <c r="K12" s="23"/>
      <c r="L12" s="48"/>
      <c r="M12" s="51"/>
      <c r="N12" s="36" t="s">
        <v>12</v>
      </c>
      <c r="O12" s="37">
        <f>TRUNC(E12*G11*H12/I12*L11*M11*10^-9,3)</f>
        <v>0</v>
      </c>
    </row>
    <row r="13" spans="1:39" ht="31.5" customHeight="1" thickBot="1" x14ac:dyDescent="0.35">
      <c r="A13" s="59"/>
      <c r="B13" s="59"/>
      <c r="C13" s="59"/>
      <c r="D13" s="14" t="s">
        <v>10</v>
      </c>
      <c r="E13" s="15"/>
      <c r="F13" s="62"/>
      <c r="G13" s="46"/>
      <c r="H13" s="27"/>
      <c r="I13" s="28"/>
      <c r="J13" s="27">
        <v>46</v>
      </c>
      <c r="K13" s="29">
        <v>22.4</v>
      </c>
      <c r="L13" s="49"/>
      <c r="M13" s="52"/>
      <c r="N13" s="40" t="s">
        <v>12</v>
      </c>
      <c r="O13" s="41">
        <f>TRUNC(E13*G11*J13/K13*L11*M11*10^-9,3)</f>
        <v>0</v>
      </c>
    </row>
    <row r="14" spans="1:39" s="16" customFormat="1" ht="15" customHeight="1" x14ac:dyDescent="0.3">
      <c r="A14" s="16" t="s">
        <v>37</v>
      </c>
    </row>
    <row r="15" spans="1:39" s="17" customFormat="1" ht="21" customHeight="1" x14ac:dyDescent="0.3">
      <c r="A15" s="1" t="s">
        <v>19</v>
      </c>
      <c r="B15" s="16"/>
      <c r="C15" s="1" t="s">
        <v>21</v>
      </c>
      <c r="D15" s="16" t="s">
        <v>30</v>
      </c>
      <c r="E15" s="16"/>
    </row>
    <row r="16" spans="1:39" s="17" customFormat="1" ht="21" customHeight="1" x14ac:dyDescent="0.3">
      <c r="A16" s="16"/>
      <c r="B16" s="16"/>
      <c r="C16" s="4" t="s">
        <v>22</v>
      </c>
      <c r="D16" s="16" t="s">
        <v>31</v>
      </c>
      <c r="E16" s="16"/>
    </row>
    <row r="17" spans="1:5" s="17" customFormat="1" ht="21" customHeight="1" x14ac:dyDescent="0.3">
      <c r="A17" s="16"/>
      <c r="B17" s="16"/>
      <c r="C17" s="4" t="s">
        <v>23</v>
      </c>
      <c r="D17" s="16" t="s">
        <v>32</v>
      </c>
      <c r="E17" s="16"/>
    </row>
    <row r="18" spans="1:5" s="16" customFormat="1" ht="21" customHeight="1" x14ac:dyDescent="0.3"/>
    <row r="19" spans="1:5" s="16" customFormat="1" ht="21" customHeight="1" x14ac:dyDescent="0.3"/>
    <row r="20" spans="1:5" s="16" customFormat="1" ht="21" customHeight="1" x14ac:dyDescent="0.3"/>
    <row r="21" spans="1:5" s="16" customFormat="1" ht="21" customHeight="1" x14ac:dyDescent="0.3"/>
  </sheetData>
  <sheetProtection algorithmName="SHA-512" hashValue="Yo2AaGEgwCmb/7Yx7KNaz4yZvLguEq0W6OPfbbLyZDsLKrEG7xrgrdD+ZyoqduAcypsRlTax3LT9JhU5Y+/FTA==" saltValue="Q03igIwQ+fOYFH76Y1D86Q==" spinCount="100000" sheet="1" objects="1" scenarios="1"/>
  <mergeCells count="26">
    <mergeCell ref="C1:O1"/>
    <mergeCell ref="N6:N7"/>
    <mergeCell ref="H7:I7"/>
    <mergeCell ref="H6:K6"/>
    <mergeCell ref="J7:K7"/>
    <mergeCell ref="O6:O7"/>
    <mergeCell ref="D6:D7"/>
    <mergeCell ref="C6:C7"/>
    <mergeCell ref="A8:B10"/>
    <mergeCell ref="A11:B13"/>
    <mergeCell ref="C11:C13"/>
    <mergeCell ref="C8:C10"/>
    <mergeCell ref="F8:F10"/>
    <mergeCell ref="F11:F13"/>
    <mergeCell ref="A6:B7"/>
    <mergeCell ref="E6:E7"/>
    <mergeCell ref="F6:F7"/>
    <mergeCell ref="L6:L7"/>
    <mergeCell ref="M6:M7"/>
    <mergeCell ref="G6:G7"/>
    <mergeCell ref="G11:G13"/>
    <mergeCell ref="L8:L10"/>
    <mergeCell ref="M8:M10"/>
    <mergeCell ref="L11:L13"/>
    <mergeCell ref="M11:M13"/>
    <mergeCell ref="G8:G10"/>
  </mergeCells>
  <phoneticPr fontId="1" type="noConversion"/>
  <printOptions horizontalCentered="1"/>
  <pageMargins left="0.31496062992125984" right="0.70866141732283472" top="0.35433070866141736" bottom="0.35433070866141736" header="0.31496062992125984" footer="0.31496062992125984"/>
  <pageSetup paperSize="9" scale="92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오염물질 연간 배출량 환산표</vt:lpstr>
      <vt:lpstr>'오염물질 연간 배출량 환산표'!Print_Area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user</cp:lastModifiedBy>
  <cp:lastPrinted>2020-01-13T06:07:17Z</cp:lastPrinted>
  <dcterms:created xsi:type="dcterms:W3CDTF">2019-06-21T08:11:44Z</dcterms:created>
  <dcterms:modified xsi:type="dcterms:W3CDTF">2020-01-28T10:45:43Z</dcterms:modified>
</cp:coreProperties>
</file>